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45" windowWidth="28800" windowHeight="1224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25" i="1"/>
  <c r="P25" i="1"/>
  <c r="Q21" i="1"/>
  <c r="P21" i="1"/>
  <c r="Q19" i="1"/>
  <c r="P19" i="1"/>
  <c r="P13" i="1"/>
  <c r="Q13" i="1"/>
  <c r="Q7" i="1"/>
  <c r="P7" i="1"/>
  <c r="P49" i="1"/>
  <c r="R49" i="1" s="1"/>
  <c r="Q49" i="1"/>
  <c r="R7" i="1"/>
  <c r="R21" i="1"/>
  <c r="R19" i="1"/>
  <c r="R25" i="1"/>
  <c r="P31" i="1"/>
  <c r="R31" i="1" s="1"/>
  <c r="Q31" i="1"/>
  <c r="P37" i="1"/>
  <c r="R37" i="1" s="1"/>
  <c r="Q37" i="1"/>
  <c r="P43" i="1"/>
  <c r="Q43" i="1"/>
  <c r="R43" i="1" s="1"/>
  <c r="R13" i="1"/>
</calcChain>
</file>

<file path=xl/sharedStrings.xml><?xml version="1.0" encoding="utf-8"?>
<sst xmlns="http://schemas.openxmlformats.org/spreadsheetml/2006/main" count="555" uniqueCount="27">
  <si>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</si>
  <si>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</si>
  <si>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</si>
  <si>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</si>
  <si>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</si>
  <si>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</si>
  <si>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</si>
  <si>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</si>
  <si>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</si>
  <si>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</si>
  <si>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</si>
  <si>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</si>
  <si>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</si>
  <si>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Treated</t>
  </si>
  <si>
    <t>self-supplied</t>
  </si>
  <si>
    <t>irrigation</t>
  </si>
  <si>
    <t>Power generation</t>
  </si>
  <si>
    <t>Total</t>
  </si>
  <si>
    <t>Freshwater withdrawals by category in Martin County, 1965-2010</t>
  </si>
  <si>
    <t>Data sources; 1965-2000, USGS Scientific Investigations Report 2004-5151; 2005, USGS Scientific Investigations Report 2009-5125; 2010, USGS Scientific Investigations Report 2014-5088;</t>
  </si>
  <si>
    <t>Public supply treated nonpotable water includes brackish water treated through a desalination process or is diluted with fresher water to meet public drinking standards.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</si>
  <si>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</si>
  <si>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Water-use categories are defined in the USGS publications listed below.</t>
  </si>
  <si>
    <t xml:space="preserve">Martin County is located within the South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</si>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</sst>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>
      <selection activeCell="E52" sqref="E52"/>
    </sheetView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2.85546875" style="4" customWidth="1"/>
    <col min="20" max="16384" width="8.85546875" style="4"/>
  </cols>
  <sheetData>
    <row r="1" spans="1:18" ht="17.649999999999999" customHeight="1" x14ac:dyDescent="0.25">
      <c r="A1" s="2" t="s">
        <v>18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14</v>
      </c>
      <c r="G5" s="11"/>
      <c r="H5" s="12" t="s">
        <v>4</v>
      </c>
      <c r="I5" s="11"/>
      <c r="J5" s="9" t="s">
        <v>14</v>
      </c>
      <c r="K5" s="11"/>
      <c r="L5" s="9" t="s">
        <v>15</v>
      </c>
      <c r="M5" s="11"/>
      <c r="N5" s="12" t="s">
        <v>16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13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17</v>
      </c>
    </row>
    <row r="7" spans="1:18" s="14" customFormat="1" ht="15" customHeight="1" x14ac:dyDescent="0.25">
      <c r="A7" s="42">
        <v>1965</v>
      </c>
      <c r="B7" s="19">
        <v>1.9</v>
      </c>
      <c r="C7" s="19">
        <v>0</v>
      </c>
      <c r="D7" s="19">
        <v>0</v>
      </c>
      <c r="E7" s="19">
        <v>0</v>
      </c>
      <c r="F7" s="19">
        <v>1.1000000000000001</v>
      </c>
      <c r="G7" s="19">
        <v>0</v>
      </c>
      <c r="H7" s="19">
        <v>0.5</v>
      </c>
      <c r="I7" s="19">
        <v>0</v>
      </c>
      <c r="J7" s="19">
        <v>11.1</v>
      </c>
      <c r="K7" s="19">
        <v>44.53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14.6</v>
      </c>
      <c r="Q7" s="19">
        <f>SUM(C7+G7+I7+K7+O7)</f>
        <v>44.53</v>
      </c>
      <c r="R7" s="20">
        <f>SUM(P7:Q7)</f>
        <v>59.13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1.6</v>
      </c>
      <c r="C13" s="17">
        <v>0</v>
      </c>
      <c r="D13" s="17">
        <v>0</v>
      </c>
      <c r="E13" s="17">
        <v>0</v>
      </c>
      <c r="F13" s="17">
        <v>1.92</v>
      </c>
      <c r="G13" s="17">
        <v>0</v>
      </c>
      <c r="H13" s="17">
        <v>0.5</v>
      </c>
      <c r="I13" s="17">
        <v>0</v>
      </c>
      <c r="J13" s="17">
        <v>15.4</v>
      </c>
      <c r="K13" s="17">
        <v>74.900000000000006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19.420000000000002</v>
      </c>
      <c r="Q13" s="17">
        <f>SUM(C13+G13+I13+K13+O13)</f>
        <v>74.900000000000006</v>
      </c>
      <c r="R13" s="25">
        <f>SUM(P13:Q13)</f>
        <v>94.32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5.72</v>
      </c>
      <c r="C19" s="17">
        <v>0</v>
      </c>
      <c r="D19" s="17">
        <v>0</v>
      </c>
      <c r="E19" s="17">
        <v>0</v>
      </c>
      <c r="F19" s="17">
        <v>2.4</v>
      </c>
      <c r="G19" s="17">
        <v>0</v>
      </c>
      <c r="H19" s="17">
        <v>0.08</v>
      </c>
      <c r="I19" s="17">
        <v>0</v>
      </c>
      <c r="J19" s="17">
        <v>7.29</v>
      </c>
      <c r="K19" s="17">
        <v>76.760000000000005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15.49</v>
      </c>
      <c r="Q19" s="17">
        <f>SUM(C19+G19+I19+K19+O19)</f>
        <v>76.760000000000005</v>
      </c>
      <c r="R19" s="25">
        <f>SUM(P19:Q19)</f>
        <v>92.25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5.51</v>
      </c>
      <c r="C21" s="17">
        <v>0</v>
      </c>
      <c r="D21" s="17">
        <v>0</v>
      </c>
      <c r="E21" s="21" t="s">
        <v>11</v>
      </c>
      <c r="F21" s="26">
        <v>2.66</v>
      </c>
      <c r="G21" s="26">
        <v>0</v>
      </c>
      <c r="H21" s="26">
        <v>0.1</v>
      </c>
      <c r="I21" s="26">
        <v>0</v>
      </c>
      <c r="J21" s="26">
        <v>8.77</v>
      </c>
      <c r="K21" s="26">
        <v>81.36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17.04</v>
      </c>
      <c r="Q21" s="17">
        <f>SUM(C21+G21+I21+K21+O21)</f>
        <v>81.36</v>
      </c>
      <c r="R21" s="25">
        <f>SUM(P21:Q21)</f>
        <v>98.4</v>
      </c>
    </row>
    <row r="22" spans="1:18" ht="15" customHeight="1" x14ac:dyDescent="0.25">
      <c r="A22" s="44">
        <v>1978</v>
      </c>
      <c r="B22" s="17">
        <v>5.4</v>
      </c>
      <c r="C22" s="17">
        <v>0</v>
      </c>
      <c r="D22" s="17">
        <v>0</v>
      </c>
      <c r="E22" s="21" t="s">
        <v>11</v>
      </c>
      <c r="F22" s="21">
        <v>0</v>
      </c>
      <c r="G22" s="21">
        <v>0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6.15</v>
      </c>
      <c r="C25" s="17">
        <v>0</v>
      </c>
      <c r="D25" s="17">
        <v>0</v>
      </c>
      <c r="E25" s="17">
        <v>0</v>
      </c>
      <c r="F25" s="17">
        <v>5.96</v>
      </c>
      <c r="G25" s="17">
        <v>0</v>
      </c>
      <c r="H25" s="17">
        <v>0.12</v>
      </c>
      <c r="I25" s="17">
        <v>0</v>
      </c>
      <c r="J25" s="17">
        <v>32.340000000000003</v>
      </c>
      <c r="K25" s="17">
        <v>107.01</v>
      </c>
      <c r="L25" s="21" t="s">
        <v>11</v>
      </c>
      <c r="M25" s="21" t="s">
        <v>11</v>
      </c>
      <c r="N25" s="17">
        <v>0</v>
      </c>
      <c r="O25" s="17">
        <v>40.299999999999997</v>
      </c>
      <c r="P25" s="24">
        <f>SUM(B25+F25+H25+J25+N25)</f>
        <v>44.57</v>
      </c>
      <c r="Q25" s="17">
        <f>SUM(C25+G25+I25+K25+O25)</f>
        <v>147.31</v>
      </c>
      <c r="R25" s="25">
        <f>SUM(P25:Q25)</f>
        <v>191.88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9.33</v>
      </c>
      <c r="C31" s="17">
        <v>0</v>
      </c>
      <c r="D31" s="17">
        <v>0</v>
      </c>
      <c r="E31" s="17">
        <v>0.3</v>
      </c>
      <c r="F31" s="17">
        <v>7.5</v>
      </c>
      <c r="G31" s="17">
        <v>0</v>
      </c>
      <c r="H31" s="17">
        <v>0.17</v>
      </c>
      <c r="I31" s="17">
        <v>0</v>
      </c>
      <c r="J31" s="17">
        <v>27.47</v>
      </c>
      <c r="K31" s="17">
        <v>117.1</v>
      </c>
      <c r="L31" s="17">
        <v>1.33</v>
      </c>
      <c r="M31" s="17">
        <v>1.33</v>
      </c>
      <c r="N31" s="17">
        <v>0.49</v>
      </c>
      <c r="O31" s="17">
        <v>24.5</v>
      </c>
      <c r="P31" s="24">
        <f>SUM(B31+F31+H31+J31+L31+N31)</f>
        <v>46.29</v>
      </c>
      <c r="Q31" s="17">
        <f>SUM(C31+G31+I31+K31+M31+O31)</f>
        <v>142.93</v>
      </c>
      <c r="R31" s="25">
        <f>SUM(P31:Q31)</f>
        <v>189.22</v>
      </c>
    </row>
    <row r="32" spans="1:18" ht="15" customHeight="1" x14ac:dyDescent="0.25">
      <c r="A32" s="44">
        <v>1986</v>
      </c>
      <c r="B32" s="26">
        <v>9.26</v>
      </c>
      <c r="C32" s="26">
        <v>0</v>
      </c>
      <c r="D32" s="26">
        <v>0</v>
      </c>
      <c r="E32" s="17">
        <v>0.21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26">
        <v>10.11</v>
      </c>
      <c r="C33" s="26">
        <v>0</v>
      </c>
      <c r="D33" s="26">
        <v>0</v>
      </c>
      <c r="E33" s="17">
        <v>0.22</v>
      </c>
      <c r="F33" s="17">
        <v>7.2</v>
      </c>
      <c r="G33" s="17">
        <v>0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26">
        <v>11.2</v>
      </c>
      <c r="C34" s="26">
        <v>0</v>
      </c>
      <c r="D34" s="26">
        <v>0</v>
      </c>
      <c r="E34" s="17">
        <v>0.27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26">
        <v>12.99</v>
      </c>
      <c r="C35" s="26">
        <v>0</v>
      </c>
      <c r="D35" s="26">
        <v>0</v>
      </c>
      <c r="E35" s="17">
        <v>0.25</v>
      </c>
      <c r="F35" s="17">
        <v>6.99</v>
      </c>
      <c r="G35" s="17">
        <v>0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13.66</v>
      </c>
      <c r="C37" s="17">
        <v>0</v>
      </c>
      <c r="D37" s="17">
        <v>0</v>
      </c>
      <c r="E37" s="17">
        <v>0.31</v>
      </c>
      <c r="F37" s="17">
        <v>8.6300000000000008</v>
      </c>
      <c r="G37" s="17">
        <v>0</v>
      </c>
      <c r="H37" s="17">
        <v>0.77</v>
      </c>
      <c r="I37" s="17">
        <v>28.77</v>
      </c>
      <c r="J37" s="17">
        <v>36.770000000000003</v>
      </c>
      <c r="K37" s="17">
        <v>101.36</v>
      </c>
      <c r="L37" s="17">
        <v>5.35</v>
      </c>
      <c r="M37" s="17">
        <v>4.21</v>
      </c>
      <c r="N37" s="17">
        <v>0.53</v>
      </c>
      <c r="O37" s="17">
        <v>19.559999999999999</v>
      </c>
      <c r="P37" s="24">
        <f>SUM(B37+F37+H37+J37+L37+N37)</f>
        <v>65.709999999999994</v>
      </c>
      <c r="Q37" s="17">
        <f>SUM(C37+G37+I37+K37+M37+O37)</f>
        <v>153.9</v>
      </c>
      <c r="R37" s="25">
        <f>SUM(P37:Q37)</f>
        <v>219.61</v>
      </c>
    </row>
    <row r="38" spans="1:18" ht="15" customHeight="1" x14ac:dyDescent="0.25">
      <c r="A38" s="44">
        <v>1991</v>
      </c>
      <c r="B38" s="26">
        <v>12.68</v>
      </c>
      <c r="C38" s="26">
        <v>0</v>
      </c>
      <c r="D38" s="26">
        <v>0</v>
      </c>
      <c r="E38" s="17">
        <v>0.31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26">
        <v>13.18</v>
      </c>
      <c r="C39" s="26">
        <v>0</v>
      </c>
      <c r="D39" s="26">
        <v>0</v>
      </c>
      <c r="E39" s="17">
        <v>0.27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26">
        <v>12.9</v>
      </c>
      <c r="C40" s="26">
        <v>0</v>
      </c>
      <c r="D40" s="26">
        <v>0</v>
      </c>
      <c r="E40" s="17">
        <v>0.33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26">
        <v>12.24</v>
      </c>
      <c r="C41" s="26">
        <v>0</v>
      </c>
      <c r="D41" s="26">
        <v>0</v>
      </c>
      <c r="E41" s="17">
        <v>0.43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14</v>
      </c>
      <c r="C43" s="17">
        <v>0</v>
      </c>
      <c r="D43" s="17">
        <v>0</v>
      </c>
      <c r="E43" s="17">
        <v>1.22</v>
      </c>
      <c r="F43" s="17">
        <v>7.62</v>
      </c>
      <c r="G43" s="17">
        <v>0</v>
      </c>
      <c r="H43" s="17">
        <v>1.66</v>
      </c>
      <c r="I43" s="17">
        <v>0</v>
      </c>
      <c r="J43" s="17">
        <v>26.36</v>
      </c>
      <c r="K43" s="17">
        <v>100.98</v>
      </c>
      <c r="L43" s="17">
        <v>0</v>
      </c>
      <c r="M43" s="17">
        <v>0</v>
      </c>
      <c r="N43" s="17">
        <v>0.16</v>
      </c>
      <c r="O43" s="17">
        <v>19.25</v>
      </c>
      <c r="P43" s="24">
        <f>SUM(B43+F43+H43+J43+L43+N43)</f>
        <v>49.8</v>
      </c>
      <c r="Q43" s="17">
        <f>SUM(C43+G43+I43+K43+M43+O43)</f>
        <v>120.23</v>
      </c>
      <c r="R43" s="25">
        <f>SUM(P43:Q43)</f>
        <v>170.03</v>
      </c>
    </row>
    <row r="44" spans="1:18" ht="15" customHeight="1" x14ac:dyDescent="0.25">
      <c r="A44" s="44">
        <v>1996</v>
      </c>
      <c r="B44" s="21">
        <v>15.18</v>
      </c>
      <c r="C44" s="21">
        <v>0</v>
      </c>
      <c r="D44" s="21">
        <v>0</v>
      </c>
      <c r="E44" s="21">
        <v>2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21">
        <v>14.22</v>
      </c>
      <c r="C45" s="21">
        <v>0</v>
      </c>
      <c r="D45" s="21">
        <v>0</v>
      </c>
      <c r="E45" s="21">
        <v>1.56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21">
        <v>15.86</v>
      </c>
      <c r="C46" s="21">
        <v>0</v>
      </c>
      <c r="D46" s="21">
        <v>0</v>
      </c>
      <c r="E46" s="21">
        <v>3.21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15.75</v>
      </c>
      <c r="C47" s="21">
        <v>0</v>
      </c>
      <c r="D47" s="21">
        <v>0</v>
      </c>
      <c r="E47" s="21">
        <v>3.73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18.45</v>
      </c>
      <c r="C49" s="21">
        <v>0</v>
      </c>
      <c r="D49" s="21">
        <v>0</v>
      </c>
      <c r="E49" s="21">
        <v>2.82</v>
      </c>
      <c r="F49" s="21">
        <v>4.2</v>
      </c>
      <c r="G49" s="21">
        <v>0</v>
      </c>
      <c r="H49" s="21">
        <v>1.2</v>
      </c>
      <c r="I49" s="21">
        <v>1.95</v>
      </c>
      <c r="J49" s="21">
        <v>15.02</v>
      </c>
      <c r="K49" s="21">
        <v>125</v>
      </c>
      <c r="L49" s="21">
        <v>4.1900000000000004</v>
      </c>
      <c r="M49" s="21">
        <v>3.69</v>
      </c>
      <c r="N49" s="21">
        <v>0.54</v>
      </c>
      <c r="O49" s="21">
        <v>24.63</v>
      </c>
      <c r="P49" s="27">
        <f>SUM(B49+F49+H49+J49+L49+N49)</f>
        <v>43.6</v>
      </c>
      <c r="Q49" s="28">
        <f>SUM(C49+G49+I49+K49+M49+O49)</f>
        <v>155.27000000000001</v>
      </c>
      <c r="R49" s="29">
        <f>SUM(P49:Q49)</f>
        <v>198.87</v>
      </c>
    </row>
    <row r="50" spans="1:18" ht="15" customHeight="1" x14ac:dyDescent="0.25">
      <c r="A50" s="44">
        <v>2001</v>
      </c>
      <c r="B50" s="21">
        <v>16.920000000000002</v>
      </c>
      <c r="C50" s="21">
        <v>0</v>
      </c>
      <c r="D50" s="21">
        <v>0</v>
      </c>
      <c r="E50" s="21">
        <v>2.77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21">
        <v>16.95</v>
      </c>
      <c r="C51" s="21">
        <v>0</v>
      </c>
      <c r="D51" s="21">
        <v>0</v>
      </c>
      <c r="E51" s="21">
        <v>4.3899999999999997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21">
        <v>18.07</v>
      </c>
      <c r="C52" s="21">
        <v>0</v>
      </c>
      <c r="D52" s="21">
        <v>0</v>
      </c>
      <c r="E52" s="21">
        <v>5.27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19.96</v>
      </c>
      <c r="C53" s="21">
        <v>0</v>
      </c>
      <c r="D53" s="21">
        <v>0</v>
      </c>
      <c r="E53" s="21">
        <v>7.66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19.3</v>
      </c>
      <c r="C55" s="21">
        <v>0</v>
      </c>
      <c r="D55" s="21">
        <v>0</v>
      </c>
      <c r="E55" s="21">
        <v>6.89</v>
      </c>
      <c r="F55" s="21">
        <v>2.37</v>
      </c>
      <c r="G55" s="21">
        <v>0</v>
      </c>
      <c r="H55" s="21">
        <v>0.2</v>
      </c>
      <c r="I55" s="21">
        <v>2.64</v>
      </c>
      <c r="J55" s="21">
        <v>10.79</v>
      </c>
      <c r="K55" s="21">
        <v>79.33</v>
      </c>
      <c r="L55" s="21">
        <v>4.79</v>
      </c>
      <c r="M55" s="21">
        <v>5.48</v>
      </c>
      <c r="N55" s="21">
        <v>0.27</v>
      </c>
      <c r="O55" s="21">
        <v>13.73</v>
      </c>
      <c r="P55" s="27">
        <f>SUM(B55+F55+H55+J55+L55+N55)</f>
        <v>37.72</v>
      </c>
      <c r="Q55" s="28">
        <f>SUM(C55+G55+I55+K55+M55+O55)</f>
        <v>101.18</v>
      </c>
      <c r="R55" s="29">
        <f>SUM(P55:Q55)</f>
        <v>138.9</v>
      </c>
    </row>
    <row r="56" spans="1:18" ht="15" x14ac:dyDescent="0.25">
      <c r="A56" s="44">
        <v>2006</v>
      </c>
      <c r="B56" s="54">
        <v>20.95</v>
      </c>
      <c r="C56" s="54">
        <v>0</v>
      </c>
      <c r="D56" s="54">
        <v>0</v>
      </c>
      <c r="E56" s="54">
        <v>7.78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18.12</v>
      </c>
      <c r="C57" s="28">
        <v>0</v>
      </c>
      <c r="D57" s="28">
        <v>0</v>
      </c>
      <c r="E57" s="28">
        <v>6.59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17.53</v>
      </c>
      <c r="C58" s="28">
        <v>0</v>
      </c>
      <c r="D58" s="28">
        <v>0</v>
      </c>
      <c r="E58" s="28">
        <v>7.21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18.41</v>
      </c>
      <c r="C59" s="28">
        <v>0</v>
      </c>
      <c r="D59" s="28">
        <v>0</v>
      </c>
      <c r="E59" s="28">
        <v>9.92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18.28</v>
      </c>
      <c r="C61" s="37">
        <v>0</v>
      </c>
      <c r="D61" s="37">
        <v>0</v>
      </c>
      <c r="E61" s="37">
        <v>10.17</v>
      </c>
      <c r="F61" s="48">
        <v>1.99</v>
      </c>
      <c r="G61" s="48">
        <v>0</v>
      </c>
      <c r="H61" s="48">
        <v>0.78</v>
      </c>
      <c r="I61" s="48">
        <v>0</v>
      </c>
      <c r="J61" s="48">
        <v>4.62</v>
      </c>
      <c r="K61" s="48">
        <v>41.58</v>
      </c>
      <c r="L61" s="48">
        <v>3.79</v>
      </c>
      <c r="M61" s="48">
        <v>3.79</v>
      </c>
      <c r="N61" s="48">
        <v>0.12</v>
      </c>
      <c r="O61" s="48">
        <v>26.32</v>
      </c>
      <c r="P61" s="36">
        <v>29.58</v>
      </c>
      <c r="Q61" s="37">
        <v>71.69</v>
      </c>
      <c r="R61" s="38">
        <v>101.27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20</v>
      </c>
    </row>
    <row r="65" spans="1:4" x14ac:dyDescent="0.2">
      <c r="A65" s="53" t="s">
        <v>22</v>
      </c>
    </row>
    <row r="66" spans="1:4" x14ac:dyDescent="0.2">
      <c r="A66" s="53" t="s">
        <v>19</v>
      </c>
    </row>
    <row r="67" spans="1:4" x14ac:dyDescent="0.2">
      <c r="A67" s="58" t="s">
        <v>26</v>
      </c>
      <c r="C67" s="4"/>
      <c r="D67" s="4"/>
    </row>
    <row r="68" spans="1:4" x14ac:dyDescent="0.2"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2014-09-30T13:31:40Z</cp:lastPrinted>
  <dcterms:created xsi:type="dcterms:W3CDTF">1996-02-28T21:05:17Z</dcterms:created>
  <dcterms:modified xsi:type="dcterms:W3CDTF">2014-09-30T13:31:42Z</dcterms:modified>
</cp:coreProperties>
</file>